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Документ" sheetId="1" r:id="rId1"/>
  </sheets>
  <definedNames>
    <definedName name="_xlnm.Print_Titles" localSheetId="0">Документ!$4:$4</definedName>
  </definedNames>
  <calcPr calcId="124519"/>
</workbook>
</file>

<file path=xl/calcChain.xml><?xml version="1.0" encoding="utf-8"?>
<calcChain xmlns="http://schemas.openxmlformats.org/spreadsheetml/2006/main">
  <c r="I28" i="1"/>
  <c r="J28"/>
  <c r="H28"/>
  <c r="E28"/>
  <c r="F28"/>
  <c r="D28"/>
  <c r="G27"/>
  <c r="E27"/>
  <c r="G25"/>
  <c r="E25"/>
  <c r="G24"/>
  <c r="E24"/>
  <c r="G23"/>
  <c r="E23"/>
  <c r="G22"/>
  <c r="E22"/>
  <c r="G21"/>
  <c r="E21"/>
  <c r="G20"/>
  <c r="E20"/>
  <c r="G19"/>
  <c r="E19"/>
  <c r="G18"/>
  <c r="E18"/>
  <c r="G17"/>
  <c r="E17"/>
  <c r="G16"/>
  <c r="E16"/>
  <c r="G15"/>
  <c r="E15"/>
  <c r="G14"/>
  <c r="E14"/>
  <c r="G13"/>
  <c r="E13"/>
  <c r="G12"/>
  <c r="E12"/>
  <c r="G11"/>
  <c r="E11"/>
  <c r="G10"/>
  <c r="E10"/>
  <c r="G9"/>
  <c r="E9"/>
  <c r="G8"/>
  <c r="I8" s="1"/>
  <c r="E8"/>
  <c r="G7"/>
  <c r="I7" s="1"/>
  <c r="E7"/>
  <c r="I25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7"/>
  <c r="K7"/>
  <c r="I27"/>
  <c r="C28"/>
  <c r="K6"/>
  <c r="K5"/>
  <c r="G28" l="1"/>
  <c r="E26"/>
  <c r="G26"/>
  <c r="I26" s="1"/>
  <c r="K26"/>
  <c r="K28"/>
  <c r="G6"/>
  <c r="I6" s="1"/>
  <c r="I9"/>
  <c r="I10"/>
  <c r="I11"/>
  <c r="I12"/>
  <c r="I13"/>
  <c r="I14"/>
  <c r="I15"/>
  <c r="I16"/>
  <c r="I17"/>
  <c r="I18"/>
  <c r="I19"/>
  <c r="I20"/>
  <c r="I21"/>
  <c r="I22"/>
  <c r="I23"/>
  <c r="I24"/>
  <c r="G5"/>
  <c r="I5" s="1"/>
  <c r="E6"/>
  <c r="E5"/>
</calcChain>
</file>

<file path=xl/sharedStrings.xml><?xml version="1.0" encoding="utf-8"?>
<sst xmlns="http://schemas.openxmlformats.org/spreadsheetml/2006/main" count="59" uniqueCount="53">
  <si>
    <t xml:space="preserve">  Государственная программа Ивановской области «Развитие здравоохранения Ивановской области»</t>
  </si>
  <si>
    <t>0100000000</t>
  </si>
  <si>
    <t xml:space="preserve">  Государственная программа Ивановской области «Развитие образования Ивановской области»</t>
  </si>
  <si>
    <t>0200000000</t>
  </si>
  <si>
    <t>0300000000</t>
  </si>
  <si>
    <t xml:space="preserve">  Государственная программа Ивановской области «Обеспечение доступным и комфортным жильем, объектами инженерной инфраструктуры и услугами жилищно-коммунального хозяйства населения Ивановской области»</t>
  </si>
  <si>
    <t>0400000000</t>
  </si>
  <si>
    <t xml:space="preserve">  Государственная программа Ивановской области «Содействие занятости населения Ивановской области»</t>
  </si>
  <si>
    <t>0500000000</t>
  </si>
  <si>
    <t xml:space="preserve">  Государственная программа Ивановской области «Культура Ивановской области»</t>
  </si>
  <si>
    <t>0600000000</t>
  </si>
  <si>
    <t xml:space="preserve">  Государственная программа Ивановской области «Обеспечение безопасности граждан и профилактика правонарушений в Ивановской области»</t>
  </si>
  <si>
    <t>0700000000</t>
  </si>
  <si>
    <t xml:space="preserve">  Государственная программа Ивановской области «Охрана окружающей среды Ивановской области»</t>
  </si>
  <si>
    <t>0800000000</t>
  </si>
  <si>
    <t xml:space="preserve">  Государственная программа Ивановской области «Экономическое развитие и инновационная экономика Ивановской области»</t>
  </si>
  <si>
    <t>1000000000</t>
  </si>
  <si>
    <t xml:space="preserve">  Государственная программа Ивановской области «Информационное общество Ивановской области»</t>
  </si>
  <si>
    <t>1100000000</t>
  </si>
  <si>
    <t xml:space="preserve">  Государственная программа Ивановской области «Развитие транспортной системы Ивановской области»</t>
  </si>
  <si>
    <t>1200000000</t>
  </si>
  <si>
    <t xml:space="preserve">  Государственная программа Ивановской области «Развитие сельского хозяйства и регулирование рынков сельскохозяйственной продукции, сырья и продовольствия Ивановской области»</t>
  </si>
  <si>
    <t>1300000000</t>
  </si>
  <si>
    <t xml:space="preserve">  Государственная программа Ивановской области «Развитие лесного хозяйства Ивановской области»</t>
  </si>
  <si>
    <t>1400000000</t>
  </si>
  <si>
    <t xml:space="preserve">  Государственная программа Ивановской области «Развитие водохозяйственного комплекса Ивановской области»</t>
  </si>
  <si>
    <t>1500000000</t>
  </si>
  <si>
    <t xml:space="preserve">  Государственная программа Ивановской области «Долгосрочная сбалансированность и устойчивость бюджетной системы Ивановской области»</t>
  </si>
  <si>
    <t>1700000000</t>
  </si>
  <si>
    <t xml:space="preserve">  Государственная программа Ивановской области «Совершенствование институтов государственного управления и местного самоуправления Ивановской области»</t>
  </si>
  <si>
    <t>1800000000</t>
  </si>
  <si>
    <t xml:space="preserve">  Государственная программа Ивановской области «Управление имуществом Ивановской области и земельными ресурсами»</t>
  </si>
  <si>
    <t>1900000000</t>
  </si>
  <si>
    <t xml:space="preserve">  Государственная программа Ивановской области «Развитие туризма в Ивановской области»</t>
  </si>
  <si>
    <t>2000000000</t>
  </si>
  <si>
    <t xml:space="preserve">  Государственная программа Ивановской области «Развитие физической культуры и спорта в Ивановской области»</t>
  </si>
  <si>
    <t>2100000000</t>
  </si>
  <si>
    <t>ЦСТ</t>
  </si>
  <si>
    <t>Итого:</t>
  </si>
  <si>
    <t>Наимнование муниципальной программы</t>
  </si>
  <si>
    <t>Утверждено на 2016 год в первоночальной редакции</t>
  </si>
  <si>
    <t>Процент отклонения</t>
  </si>
  <si>
    <t xml:space="preserve"> Муниципальная программа  «Развитие транспортной системы Лежневского городского поселения»</t>
  </si>
  <si>
    <t>Процент исполнения</t>
  </si>
  <si>
    <t>Муниципальная программа  «Формирование современной городской среды на территории Лежневского городского поселения »</t>
  </si>
  <si>
    <t>Муниципальная программа  «Детские игровые площадки Лежневского городского поселения Лежневского муниципального района »</t>
  </si>
  <si>
    <t>Муниципальная программа  «Развитие культуры и искусства в Лежневском городском поселении Лежневского муниципального района Ивановской области»</t>
  </si>
  <si>
    <t>Муниципальная программа  «Уличное освещение территории Лежневского городского поселения Лежневского муниципального района Ивановской области»</t>
  </si>
  <si>
    <t>Утверждено на 1 квартал за 2024 год в актуальной редакции</t>
  </si>
  <si>
    <t>Утверждено на 1 квартал за 2025 год в актуальной редакции</t>
  </si>
  <si>
    <t xml:space="preserve">Исполнено на 1 квартал за 2024год </t>
  </si>
  <si>
    <t xml:space="preserve">Исполнено на 1 квартал за 2025 год </t>
  </si>
  <si>
    <t>Исполнение  бюджета Лежневского городского поселения по расходам в разрезе муниципальных программ программ за 1 квартал 2025 год</t>
  </si>
</sst>
</file>

<file path=xl/styles.xml><?xml version="1.0" encoding="utf-8"?>
<styleSheet xmlns="http://schemas.openxmlformats.org/spreadsheetml/2006/main">
  <fonts count="14">
    <font>
      <sz val="11"/>
      <name val="Calibri"/>
      <family val="2"/>
      <scheme val="minor"/>
    </font>
    <font>
      <b/>
      <sz val="12"/>
      <color rgb="FF000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9"/>
      <color rgb="FF000000"/>
      <name val="Cambria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1">
    <xf numFmtId="0" fontId="0" fillId="0" borderId="0"/>
    <xf numFmtId="0" fontId="1" fillId="0" borderId="1">
      <alignment horizontal="center"/>
    </xf>
    <xf numFmtId="0" fontId="2" fillId="0" borderId="1">
      <alignment horizontal="right"/>
    </xf>
    <xf numFmtId="0" fontId="2" fillId="0" borderId="2">
      <alignment horizontal="center" vertical="center" wrapText="1"/>
    </xf>
    <xf numFmtId="0" fontId="3" fillId="0" borderId="2">
      <alignment vertical="top" wrapText="1"/>
    </xf>
    <xf numFmtId="49" fontId="2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2" fillId="0" borderId="1"/>
    <xf numFmtId="0" fontId="2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2" fillId="0" borderId="1"/>
    <xf numFmtId="0" fontId="2" fillId="0" borderId="1"/>
    <xf numFmtId="0" fontId="2" fillId="4" borderId="1"/>
    <xf numFmtId="0" fontId="2" fillId="4" borderId="4"/>
    <xf numFmtId="0" fontId="2" fillId="4" borderId="3"/>
    <xf numFmtId="0" fontId="2" fillId="4" borderId="1">
      <alignment shrinkToFit="1"/>
    </xf>
    <xf numFmtId="0" fontId="2" fillId="4" borderId="5"/>
    <xf numFmtId="0" fontId="2" fillId="4" borderId="5">
      <alignment horizontal="center"/>
    </xf>
    <xf numFmtId="4" fontId="3" fillId="0" borderId="2">
      <alignment horizontal="right" vertical="top" shrinkToFit="1"/>
    </xf>
    <xf numFmtId="49" fontId="2" fillId="0" borderId="2">
      <alignment vertical="top" wrapText="1"/>
    </xf>
    <xf numFmtId="4" fontId="2" fillId="0" borderId="2">
      <alignment horizontal="right" vertical="top" shrinkToFit="1"/>
    </xf>
    <xf numFmtId="0" fontId="2" fillId="4" borderId="5">
      <alignment shrinkToFit="1"/>
    </xf>
    <xf numFmtId="0" fontId="2" fillId="4" borderId="3">
      <alignment horizontal="center"/>
    </xf>
    <xf numFmtId="4" fontId="10" fillId="0" borderId="1">
      <alignment horizontal="right" vertical="center" shrinkToFit="1"/>
    </xf>
    <xf numFmtId="4" fontId="10" fillId="0" borderId="2">
      <alignment horizontal="right" vertical="center" shrinkToFit="1"/>
    </xf>
  </cellStyleXfs>
  <cellXfs count="42">
    <xf numFmtId="0" fontId="0" fillId="0" borderId="0" xfId="0"/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0" fontId="5" fillId="0" borderId="6" xfId="0" applyFont="1" applyBorder="1" applyAlignment="1">
      <alignment horizontal="center" vertical="justify"/>
    </xf>
    <xf numFmtId="0" fontId="5" fillId="0" borderId="6" xfId="0" applyFont="1" applyBorder="1" applyAlignment="1">
      <alignment horizontal="center" vertical="top" wrapText="1"/>
    </xf>
    <xf numFmtId="49" fontId="5" fillId="0" borderId="8" xfId="0" applyNumberFormat="1" applyFont="1" applyBorder="1" applyAlignment="1">
      <alignment horizontal="center" vertical="top"/>
    </xf>
    <xf numFmtId="4" fontId="5" fillId="0" borderId="8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8" fillId="0" borderId="7" xfId="4" applyNumberFormat="1" applyFont="1" applyBorder="1" applyProtection="1">
      <alignment vertical="top" wrapText="1"/>
    </xf>
    <xf numFmtId="49" fontId="8" fillId="0" borderId="6" xfId="5" applyNumberFormat="1" applyFont="1" applyBorder="1" applyProtection="1">
      <alignment horizontal="center" vertical="top" shrinkToFit="1"/>
    </xf>
    <xf numFmtId="0" fontId="8" fillId="0" borderId="9" xfId="4" applyNumberFormat="1" applyFont="1" applyBorder="1" applyProtection="1">
      <alignment vertical="top" wrapText="1"/>
    </xf>
    <xf numFmtId="49" fontId="8" fillId="0" borderId="8" xfId="5" applyNumberFormat="1" applyFont="1" applyBorder="1" applyProtection="1">
      <alignment horizontal="center" vertical="top" shrinkToFit="1"/>
    </xf>
    <xf numFmtId="4" fontId="7" fillId="0" borderId="6" xfId="11" applyNumberFormat="1" applyFont="1" applyBorder="1" applyProtection="1"/>
    <xf numFmtId="4" fontId="8" fillId="0" borderId="6" xfId="6" applyNumberFormat="1" applyFont="1" applyFill="1" applyBorder="1" applyAlignment="1" applyProtection="1">
      <alignment horizontal="center" vertical="top" shrinkToFit="1"/>
    </xf>
    <xf numFmtId="4" fontId="9" fillId="0" borderId="6" xfId="0" applyNumberFormat="1" applyFont="1" applyBorder="1" applyAlignment="1">
      <alignment horizontal="center" vertical="top"/>
    </xf>
    <xf numFmtId="4" fontId="8" fillId="0" borderId="8" xfId="6" applyNumberFormat="1" applyFont="1" applyFill="1" applyBorder="1" applyAlignment="1" applyProtection="1">
      <alignment horizontal="center" vertical="top" shrinkToFit="1"/>
    </xf>
    <xf numFmtId="4" fontId="6" fillId="0" borderId="6" xfId="0" applyNumberFormat="1" applyFont="1" applyBorder="1" applyAlignment="1" applyProtection="1">
      <alignment horizontal="center" vertical="top"/>
      <protection locked="0"/>
    </xf>
    <xf numFmtId="2" fontId="6" fillId="0" borderId="6" xfId="0" applyNumberFormat="1" applyFont="1" applyBorder="1" applyAlignment="1" applyProtection="1">
      <alignment horizontal="center" vertical="top"/>
      <protection locked="0"/>
    </xf>
    <xf numFmtId="4" fontId="9" fillId="5" borderId="6" xfId="0" applyNumberFormat="1" applyFont="1" applyFill="1" applyBorder="1" applyAlignment="1">
      <alignment horizontal="center" vertical="top"/>
    </xf>
    <xf numFmtId="0" fontId="6" fillId="0" borderId="0" xfId="0" applyFont="1" applyProtection="1">
      <protection locked="0"/>
    </xf>
    <xf numFmtId="0" fontId="0" fillId="5" borderId="0" xfId="0" applyFill="1" applyProtection="1">
      <protection locked="0"/>
    </xf>
    <xf numFmtId="4" fontId="5" fillId="5" borderId="8" xfId="0" applyNumberFormat="1" applyFont="1" applyFill="1" applyBorder="1" applyAlignment="1">
      <alignment horizontal="center" vertical="top" wrapText="1"/>
    </xf>
    <xf numFmtId="0" fontId="5" fillId="5" borderId="8" xfId="0" applyFont="1" applyFill="1" applyBorder="1" applyAlignment="1">
      <alignment horizontal="center" vertical="top" wrapText="1"/>
    </xf>
    <xf numFmtId="4" fontId="6" fillId="5" borderId="6" xfId="0" applyNumberFormat="1" applyFont="1" applyFill="1" applyBorder="1" applyAlignment="1" applyProtection="1">
      <alignment horizontal="center" vertical="top"/>
      <protection locked="0"/>
    </xf>
    <xf numFmtId="2" fontId="6" fillId="5" borderId="6" xfId="0" applyNumberFormat="1" applyFont="1" applyFill="1" applyBorder="1" applyAlignment="1" applyProtection="1">
      <alignment horizontal="center" vertical="top"/>
      <protection locked="0"/>
    </xf>
    <xf numFmtId="4" fontId="0" fillId="5" borderId="0" xfId="0" applyNumberFormat="1" applyFill="1" applyProtection="1">
      <protection locked="0"/>
    </xf>
    <xf numFmtId="0" fontId="6" fillId="5" borderId="0" xfId="0" applyFont="1" applyFill="1" applyProtection="1">
      <protection locked="0"/>
    </xf>
    <xf numFmtId="4" fontId="11" fillId="5" borderId="2" xfId="23" applyNumberFormat="1" applyFont="1" applyFill="1" applyBorder="1" applyAlignment="1" applyProtection="1">
      <alignment horizontal="center" vertical="center" shrinkToFit="1"/>
    </xf>
    <xf numFmtId="2" fontId="12" fillId="0" borderId="6" xfId="0" applyNumberFormat="1" applyFont="1" applyBorder="1" applyAlignment="1" applyProtection="1">
      <alignment horizontal="center" vertical="center"/>
      <protection locked="0"/>
    </xf>
    <xf numFmtId="2" fontId="12" fillId="5" borderId="6" xfId="0" applyNumberFormat="1" applyFont="1" applyFill="1" applyBorder="1" applyAlignment="1" applyProtection="1">
      <alignment horizontal="center" vertical="center"/>
      <protection locked="0"/>
    </xf>
    <xf numFmtId="4" fontId="13" fillId="5" borderId="6" xfId="0" applyNumberFormat="1" applyFont="1" applyFill="1" applyBorder="1" applyAlignment="1">
      <alignment horizontal="center" vertical="center"/>
    </xf>
    <xf numFmtId="4" fontId="12" fillId="5" borderId="6" xfId="0" applyNumberFormat="1" applyFont="1" applyFill="1" applyBorder="1" applyAlignment="1" applyProtection="1">
      <alignment horizontal="center" vertical="center"/>
      <protection locked="0"/>
    </xf>
    <xf numFmtId="4" fontId="12" fillId="5" borderId="8" xfId="0" applyNumberFormat="1" applyFont="1" applyFill="1" applyBorder="1" applyAlignment="1" applyProtection="1">
      <alignment horizontal="center" vertical="center"/>
      <protection locked="0"/>
    </xf>
    <xf numFmtId="4" fontId="11" fillId="5" borderId="6" xfId="11" applyNumberFormat="1" applyFont="1" applyFill="1" applyBorder="1" applyAlignment="1" applyProtection="1">
      <alignment horizontal="center" vertical="center"/>
    </xf>
    <xf numFmtId="0" fontId="2" fillId="0" borderId="1" xfId="12" applyNumberFormat="1" applyProtection="1">
      <alignment horizontal="left" wrapText="1"/>
    </xf>
    <xf numFmtId="0" fontId="2" fillId="0" borderId="1" xfId="12" applyProtection="1">
      <alignment horizontal="left" wrapText="1"/>
      <protection locked="0"/>
    </xf>
    <xf numFmtId="0" fontId="7" fillId="0" borderId="11" xfId="11" applyNumberFormat="1" applyFont="1" applyBorder="1" applyAlignment="1" applyProtection="1">
      <alignment horizontal="left"/>
    </xf>
    <xf numFmtId="0" fontId="7" fillId="0" borderId="12" xfId="11" applyNumberFormat="1" applyFont="1" applyBorder="1" applyAlignment="1" applyProtection="1">
      <alignment horizontal="left"/>
    </xf>
    <xf numFmtId="0" fontId="7" fillId="0" borderId="1" xfId="1" applyNumberFormat="1" applyFont="1" applyAlignment="1" applyProtection="1">
      <alignment horizontal="center" vertical="top" wrapText="1"/>
    </xf>
    <xf numFmtId="0" fontId="7" fillId="0" borderId="10" xfId="1" applyNumberFormat="1" applyFont="1" applyBorder="1" applyAlignment="1" applyProtection="1">
      <alignment horizontal="center" vertical="top" wrapText="1"/>
    </xf>
    <xf numFmtId="4" fontId="11" fillId="5" borderId="1" xfId="19" applyNumberFormat="1" applyFont="1" applyFill="1" applyBorder="1" applyAlignment="1" applyProtection="1">
      <alignment horizontal="center" vertical="center"/>
    </xf>
    <xf numFmtId="4" fontId="11" fillId="5" borderId="2" xfId="8" applyNumberFormat="1" applyFont="1" applyFill="1" applyBorder="1" applyAlignment="1" applyProtection="1">
      <alignment horizontal="center" vertical="center" shrinkToFit="1"/>
    </xf>
  </cellXfs>
  <cellStyles count="31">
    <cellStyle name="br" xfId="15"/>
    <cellStyle name="col" xfId="14"/>
    <cellStyle name="style0" xfId="16"/>
    <cellStyle name="td" xfId="17"/>
    <cellStyle name="tr" xfId="13"/>
    <cellStyle name="xl21" xfId="18"/>
    <cellStyle name="xl22" xfId="1"/>
    <cellStyle name="xl23" xfId="2"/>
    <cellStyle name="xl24" xfId="19"/>
    <cellStyle name="xl25" xfId="3"/>
    <cellStyle name="xl26" xfId="20"/>
    <cellStyle name="xl27" xfId="21"/>
    <cellStyle name="xl28" xfId="8"/>
    <cellStyle name="xl29" xfId="9"/>
    <cellStyle name="xl30" xfId="10"/>
    <cellStyle name="xl31" xfId="11"/>
    <cellStyle name="xl32" xfId="12"/>
    <cellStyle name="xl33" xfId="4"/>
    <cellStyle name="xl34" xfId="5"/>
    <cellStyle name="xl35" xfId="6"/>
    <cellStyle name="xl36" xfId="7"/>
    <cellStyle name="xl37" xfId="22"/>
    <cellStyle name="xl38" xfId="23"/>
    <cellStyle name="xl39" xfId="24"/>
    <cellStyle name="xl40" xfId="25"/>
    <cellStyle name="xl41" xfId="26"/>
    <cellStyle name="xl42" xfId="27"/>
    <cellStyle name="xl43" xfId="28"/>
    <cellStyle name="xl46" xfId="30"/>
    <cellStyle name="xl66" xfId="2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9"/>
  <sheetViews>
    <sheetView showGridLines="0" tabSelected="1" workbookViewId="0">
      <pane ySplit="4" topLeftCell="A5" activePane="bottomLeft" state="frozen"/>
      <selection pane="bottomLeft" activeCell="A4" sqref="A4"/>
    </sheetView>
  </sheetViews>
  <sheetFormatPr defaultRowHeight="15"/>
  <cols>
    <col min="1" max="1" width="66.5703125" style="1" customWidth="1"/>
    <col min="2" max="2" width="15.140625" style="1" customWidth="1"/>
    <col min="3" max="3" width="18" style="1" hidden="1" customWidth="1"/>
    <col min="4" max="4" width="19.28515625" style="2" customWidth="1"/>
    <col min="5" max="5" width="13.5703125" style="1" hidden="1" customWidth="1"/>
    <col min="6" max="6" width="18.42578125" style="1" customWidth="1"/>
    <col min="7" max="7" width="17.7109375" style="1" customWidth="1"/>
    <col min="8" max="8" width="19.28515625" style="25" customWidth="1"/>
    <col min="9" max="9" width="13.5703125" style="20" hidden="1" customWidth="1"/>
    <col min="10" max="10" width="18.42578125" style="20" customWidth="1"/>
    <col min="11" max="11" width="17.7109375" style="1" customWidth="1"/>
    <col min="12" max="16384" width="9.140625" style="1"/>
  </cols>
  <sheetData>
    <row r="1" spans="1:11" ht="15.75" customHeight="1">
      <c r="A1" s="38" t="s">
        <v>52</v>
      </c>
      <c r="B1" s="38"/>
      <c r="C1" s="38"/>
      <c r="D1" s="38"/>
      <c r="E1" s="38"/>
      <c r="F1" s="38"/>
      <c r="G1" s="38"/>
      <c r="H1" s="20"/>
    </row>
    <row r="2" spans="1:11" ht="15.75" customHeight="1">
      <c r="A2" s="38"/>
      <c r="B2" s="38"/>
      <c r="C2" s="38"/>
      <c r="D2" s="38"/>
      <c r="E2" s="38"/>
      <c r="F2" s="38"/>
      <c r="G2" s="38"/>
      <c r="H2" s="20"/>
    </row>
    <row r="3" spans="1:11" ht="12" customHeight="1">
      <c r="A3" s="39"/>
      <c r="B3" s="39"/>
      <c r="C3" s="39"/>
      <c r="D3" s="39"/>
      <c r="E3" s="39"/>
      <c r="F3" s="39"/>
      <c r="G3" s="39"/>
      <c r="H3" s="20"/>
    </row>
    <row r="4" spans="1:11" ht="108.75" customHeight="1">
      <c r="A4" s="3" t="s">
        <v>39</v>
      </c>
      <c r="B4" s="5" t="s">
        <v>37</v>
      </c>
      <c r="C4" s="6" t="s">
        <v>40</v>
      </c>
      <c r="D4" s="6" t="s">
        <v>48</v>
      </c>
      <c r="E4" s="7" t="s">
        <v>41</v>
      </c>
      <c r="F4" s="6" t="s">
        <v>50</v>
      </c>
      <c r="G4" s="4" t="s">
        <v>43</v>
      </c>
      <c r="H4" s="21" t="s">
        <v>49</v>
      </c>
      <c r="I4" s="22" t="s">
        <v>41</v>
      </c>
      <c r="J4" s="21" t="s">
        <v>51</v>
      </c>
      <c r="K4" s="4" t="s">
        <v>43</v>
      </c>
    </row>
    <row r="5" spans="1:11" ht="36" hidden="1" customHeight="1">
      <c r="A5" s="8" t="s">
        <v>0</v>
      </c>
      <c r="B5" s="9" t="s">
        <v>1</v>
      </c>
      <c r="C5" s="13">
        <v>5632521751.3900003</v>
      </c>
      <c r="D5" s="16">
        <v>2667741028.6300001</v>
      </c>
      <c r="E5" s="17">
        <f>D5/C5*100</f>
        <v>47.363173128832599</v>
      </c>
      <c r="F5" s="14">
        <v>2764275873.6300001</v>
      </c>
      <c r="G5" s="17">
        <f>D5/F5*100</f>
        <v>96.507770952931978</v>
      </c>
      <c r="H5" s="23">
        <v>2667741028.6300001</v>
      </c>
      <c r="I5" s="24">
        <f>H5/G5*100</f>
        <v>2764275873.6300001</v>
      </c>
      <c r="J5" s="18">
        <v>2764275873.6300001</v>
      </c>
      <c r="K5" s="17">
        <f>H5/J5*100</f>
        <v>96.507770952931978</v>
      </c>
    </row>
    <row r="6" spans="1:11" ht="33.75" hidden="1" customHeight="1">
      <c r="A6" s="8" t="s">
        <v>2</v>
      </c>
      <c r="B6" s="9" t="s">
        <v>3</v>
      </c>
      <c r="C6" s="13">
        <v>6142426082.6899996</v>
      </c>
      <c r="D6" s="16">
        <v>3339400403.3899999</v>
      </c>
      <c r="E6" s="17">
        <f t="shared" ref="E6" si="0">D6/C6*100</f>
        <v>54.366147161311076</v>
      </c>
      <c r="F6" s="14">
        <v>3289378830.8000002</v>
      </c>
      <c r="G6" s="17">
        <f t="shared" ref="G6" si="1">D6/F6*100</f>
        <v>101.52069965677484</v>
      </c>
      <c r="H6" s="23">
        <v>3339400403.3899999</v>
      </c>
      <c r="I6" s="24">
        <f t="shared" ref="I6" si="2">H6/G6*100</f>
        <v>3289378830.8000002</v>
      </c>
      <c r="J6" s="18">
        <v>3289378830.8000002</v>
      </c>
      <c r="K6" s="17">
        <f t="shared" ref="K6" si="3">H6/J6*100</f>
        <v>101.52069965677484</v>
      </c>
    </row>
    <row r="7" spans="1:11" ht="45" customHeight="1">
      <c r="A7" s="8" t="s">
        <v>46</v>
      </c>
      <c r="B7" s="9" t="s">
        <v>1</v>
      </c>
      <c r="C7" s="13">
        <v>2400000</v>
      </c>
      <c r="D7" s="27">
        <v>23539.17</v>
      </c>
      <c r="E7" s="29">
        <f>D7/C7*100-100</f>
        <v>-99.019201249999995</v>
      </c>
      <c r="F7" s="27">
        <v>23539.17</v>
      </c>
      <c r="G7" s="28">
        <f>F7/D7*100</f>
        <v>100</v>
      </c>
      <c r="H7" s="27">
        <v>896198.59</v>
      </c>
      <c r="I7" s="29">
        <f>H7/G7*100-100</f>
        <v>896098.59</v>
      </c>
      <c r="J7" s="27">
        <v>24036.59</v>
      </c>
      <c r="K7" s="28">
        <f>J7/H7*100</f>
        <v>2.6820606803230969</v>
      </c>
    </row>
    <row r="8" spans="1:11" ht="60.75" customHeight="1">
      <c r="A8" s="8" t="s">
        <v>47</v>
      </c>
      <c r="B8" s="9" t="s">
        <v>3</v>
      </c>
      <c r="C8" s="13">
        <v>2400000</v>
      </c>
      <c r="D8" s="27">
        <v>3546000</v>
      </c>
      <c r="E8" s="29">
        <f>D8/C8*100-100</f>
        <v>47.75</v>
      </c>
      <c r="F8" s="27">
        <v>0</v>
      </c>
      <c r="G8" s="28">
        <f t="shared" ref="G8:G26" si="4">F8/D8*100</f>
        <v>0</v>
      </c>
      <c r="H8" s="27">
        <v>500000</v>
      </c>
      <c r="I8" s="29" t="e">
        <f>H8/G8*100-100</f>
        <v>#DIV/0!</v>
      </c>
      <c r="J8" s="27">
        <v>0</v>
      </c>
      <c r="K8" s="28">
        <f t="shared" ref="K8:K28" si="5">J8/H8*100</f>
        <v>0</v>
      </c>
    </row>
    <row r="9" spans="1:11" ht="64.5" hidden="1" customHeight="1">
      <c r="A9" s="8" t="s">
        <v>5</v>
      </c>
      <c r="B9" s="9" t="s">
        <v>6</v>
      </c>
      <c r="C9" s="13">
        <v>1550257502.9300001</v>
      </c>
      <c r="D9" s="27">
        <v>21714583.010000002</v>
      </c>
      <c r="E9" s="29">
        <f t="shared" ref="E9:E24" si="6">D9/C9*100</f>
        <v>1.400708138419537</v>
      </c>
      <c r="F9" s="27">
        <v>1224133.57</v>
      </c>
      <c r="G9" s="28">
        <f t="shared" si="4"/>
        <v>5.6373800474835827</v>
      </c>
      <c r="H9" s="27">
        <v>27828192.210000001</v>
      </c>
      <c r="I9" s="29">
        <f t="shared" ref="I9:I24" si="7">H9/G9*100</f>
        <v>493636972.77110082</v>
      </c>
      <c r="J9" s="27">
        <v>1610184.36</v>
      </c>
      <c r="K9" s="28">
        <f t="shared" si="5"/>
        <v>5.7861622769063086</v>
      </c>
    </row>
    <row r="10" spans="1:11" ht="26.25" hidden="1" customHeight="1">
      <c r="A10" s="8" t="s">
        <v>7</v>
      </c>
      <c r="B10" s="9" t="s">
        <v>8</v>
      </c>
      <c r="C10" s="13">
        <v>443899316.94999999</v>
      </c>
      <c r="D10" s="31">
        <v>192032348.97</v>
      </c>
      <c r="E10" s="29">
        <f t="shared" si="6"/>
        <v>43.260338918617933</v>
      </c>
      <c r="F10" s="30">
        <v>237310400.00999999</v>
      </c>
      <c r="G10" s="28">
        <f t="shared" si="4"/>
        <v>123.57834567085023</v>
      </c>
      <c r="H10" s="27">
        <v>2500000</v>
      </c>
      <c r="I10" s="29">
        <f t="shared" si="7"/>
        <v>2023008.1463128878</v>
      </c>
      <c r="J10" s="27">
        <v>0</v>
      </c>
      <c r="K10" s="28">
        <f t="shared" si="5"/>
        <v>0</v>
      </c>
    </row>
    <row r="11" spans="1:11" ht="36" hidden="1" customHeight="1">
      <c r="A11" s="8" t="s">
        <v>9</v>
      </c>
      <c r="B11" s="9" t="s">
        <v>10</v>
      </c>
      <c r="C11" s="13">
        <v>585509947.40999997</v>
      </c>
      <c r="D11" s="31">
        <v>269119773.99000001</v>
      </c>
      <c r="E11" s="29">
        <f t="shared" si="6"/>
        <v>45.96331372002301</v>
      </c>
      <c r="F11" s="30">
        <v>216083431.97999999</v>
      </c>
      <c r="G11" s="28">
        <f t="shared" si="4"/>
        <v>80.292662548099955</v>
      </c>
      <c r="H11" s="27">
        <v>631578.94999999995</v>
      </c>
      <c r="I11" s="29">
        <f t="shared" si="7"/>
        <v>786596.09727308212</v>
      </c>
      <c r="J11" s="27">
        <v>0</v>
      </c>
      <c r="K11" s="28">
        <f t="shared" si="5"/>
        <v>0</v>
      </c>
    </row>
    <row r="12" spans="1:11" ht="46.5" hidden="1" customHeight="1">
      <c r="A12" s="8" t="s">
        <v>11</v>
      </c>
      <c r="B12" s="9" t="s">
        <v>12</v>
      </c>
      <c r="C12" s="13">
        <v>264156567.25</v>
      </c>
      <c r="D12" s="31">
        <v>102270951.94</v>
      </c>
      <c r="E12" s="29">
        <f t="shared" si="6"/>
        <v>38.71603610112404</v>
      </c>
      <c r="F12" s="30">
        <v>98018240.840000004</v>
      </c>
      <c r="G12" s="28">
        <f t="shared" si="4"/>
        <v>95.841721408347738</v>
      </c>
      <c r="H12" s="41">
        <v>32355969.75</v>
      </c>
      <c r="I12" s="29">
        <f t="shared" si="7"/>
        <v>33759796.124844879</v>
      </c>
      <c r="J12" s="27">
        <v>631578.94999999995</v>
      </c>
      <c r="K12" s="28">
        <f t="shared" si="5"/>
        <v>1.9519703933460377</v>
      </c>
    </row>
    <row r="13" spans="1:11" ht="36" hidden="1" customHeight="1">
      <c r="A13" s="8" t="s">
        <v>13</v>
      </c>
      <c r="B13" s="9" t="s">
        <v>14</v>
      </c>
      <c r="C13" s="13">
        <v>18472991.66</v>
      </c>
      <c r="D13" s="31">
        <v>5038977.71</v>
      </c>
      <c r="E13" s="29">
        <f t="shared" si="6"/>
        <v>27.277540112309019</v>
      </c>
      <c r="F13" s="30">
        <v>4356244.9000000004</v>
      </c>
      <c r="G13" s="28">
        <f t="shared" si="4"/>
        <v>86.450965864661484</v>
      </c>
      <c r="H13" s="31">
        <v>5038977.71</v>
      </c>
      <c r="I13" s="29">
        <f t="shared" si="7"/>
        <v>5828711.8710605176</v>
      </c>
      <c r="J13" s="27">
        <v>27828192.210000001</v>
      </c>
      <c r="K13" s="28">
        <f t="shared" si="5"/>
        <v>552.2586883997152</v>
      </c>
    </row>
    <row r="14" spans="1:11" ht="40.5" hidden="1" customHeight="1">
      <c r="A14" s="8" t="s">
        <v>15</v>
      </c>
      <c r="B14" s="9" t="s">
        <v>16</v>
      </c>
      <c r="C14" s="13">
        <v>157700190</v>
      </c>
      <c r="D14" s="31">
        <v>21701454.449999999</v>
      </c>
      <c r="E14" s="29">
        <f t="shared" si="6"/>
        <v>13.76121008478176</v>
      </c>
      <c r="F14" s="30">
        <v>47382648.780000001</v>
      </c>
      <c r="G14" s="28">
        <f t="shared" si="4"/>
        <v>218.33858596514486</v>
      </c>
      <c r="H14" s="31">
        <v>21701454.449999999</v>
      </c>
      <c r="I14" s="29">
        <f t="shared" si="7"/>
        <v>9939358.3383673541</v>
      </c>
      <c r="J14" s="27">
        <v>2500000</v>
      </c>
      <c r="K14" s="28">
        <f t="shared" si="5"/>
        <v>11.519965197540021</v>
      </c>
    </row>
    <row r="15" spans="1:11" ht="28.5" hidden="1" customHeight="1">
      <c r="A15" s="8" t="s">
        <v>17</v>
      </c>
      <c r="B15" s="9" t="s">
        <v>18</v>
      </c>
      <c r="C15" s="13">
        <v>187653256.18000001</v>
      </c>
      <c r="D15" s="31">
        <v>51323689.189999998</v>
      </c>
      <c r="E15" s="29">
        <f t="shared" si="6"/>
        <v>27.350279038467363</v>
      </c>
      <c r="F15" s="30">
        <v>31532208.18</v>
      </c>
      <c r="G15" s="28">
        <f t="shared" si="4"/>
        <v>61.437922093378653</v>
      </c>
      <c r="H15" s="31">
        <v>51323689.189999998</v>
      </c>
      <c r="I15" s="29">
        <f t="shared" si="7"/>
        <v>83537475.61968945</v>
      </c>
      <c r="J15" s="27">
        <v>631578.94999999995</v>
      </c>
      <c r="K15" s="28">
        <f t="shared" si="5"/>
        <v>1.2305797965183258</v>
      </c>
    </row>
    <row r="16" spans="1:11" ht="34.5" hidden="1" customHeight="1">
      <c r="A16" s="8" t="s">
        <v>19</v>
      </c>
      <c r="B16" s="9" t="s">
        <v>20</v>
      </c>
      <c r="C16" s="13">
        <v>3093137295.0599999</v>
      </c>
      <c r="D16" s="31">
        <v>901088015.02999997</v>
      </c>
      <c r="E16" s="29">
        <f t="shared" si="6"/>
        <v>29.131846700407166</v>
      </c>
      <c r="F16" s="30">
        <v>813164327.65999997</v>
      </c>
      <c r="G16" s="28">
        <f t="shared" si="4"/>
        <v>90.242497302877482</v>
      </c>
      <c r="H16" s="31">
        <v>901088015.02999997</v>
      </c>
      <c r="I16" s="29">
        <f t="shared" si="7"/>
        <v>998518482.93350339</v>
      </c>
      <c r="J16" s="27">
        <v>27828192.210000001</v>
      </c>
      <c r="K16" s="28">
        <f t="shared" si="5"/>
        <v>3.0882879081544008</v>
      </c>
    </row>
    <row r="17" spans="1:11" ht="51.75" hidden="1" customHeight="1">
      <c r="A17" s="8" t="s">
        <v>21</v>
      </c>
      <c r="B17" s="9" t="s">
        <v>22</v>
      </c>
      <c r="C17" s="13">
        <v>567353451.91999996</v>
      </c>
      <c r="D17" s="31">
        <v>358566254.35000002</v>
      </c>
      <c r="E17" s="29">
        <f t="shared" si="6"/>
        <v>63.199801311962389</v>
      </c>
      <c r="F17" s="30">
        <v>356111632.74000001</v>
      </c>
      <c r="G17" s="28">
        <f t="shared" si="4"/>
        <v>99.315434294158635</v>
      </c>
      <c r="H17" s="31">
        <v>358566254.35000002</v>
      </c>
      <c r="I17" s="29">
        <f t="shared" si="7"/>
        <v>361037795.28162378</v>
      </c>
      <c r="J17" s="27">
        <v>2500000</v>
      </c>
      <c r="K17" s="28">
        <f t="shared" si="5"/>
        <v>0.69722121635008227</v>
      </c>
    </row>
    <row r="18" spans="1:11" ht="42.75" hidden="1" customHeight="1">
      <c r="A18" s="8" t="s">
        <v>23</v>
      </c>
      <c r="B18" s="9" t="s">
        <v>24</v>
      </c>
      <c r="C18" s="13">
        <v>200151202.93000001</v>
      </c>
      <c r="D18" s="31">
        <v>94263998.510000005</v>
      </c>
      <c r="E18" s="29">
        <f t="shared" si="6"/>
        <v>47.09639369140713</v>
      </c>
      <c r="F18" s="30">
        <v>87995415.870000005</v>
      </c>
      <c r="G18" s="28">
        <f t="shared" si="4"/>
        <v>93.349971633831132</v>
      </c>
      <c r="H18" s="31">
        <v>94263998.510000005</v>
      </c>
      <c r="I18" s="29">
        <f t="shared" si="7"/>
        <v>100979139.96134265</v>
      </c>
      <c r="J18" s="27">
        <v>631578.94999999995</v>
      </c>
      <c r="K18" s="28">
        <f t="shared" si="5"/>
        <v>0.67001077822197286</v>
      </c>
    </row>
    <row r="19" spans="1:11" ht="39" hidden="1" customHeight="1">
      <c r="A19" s="8" t="s">
        <v>25</v>
      </c>
      <c r="B19" s="9" t="s">
        <v>26</v>
      </c>
      <c r="C19" s="13">
        <v>50036940.100000001</v>
      </c>
      <c r="D19" s="31">
        <v>21824089.5</v>
      </c>
      <c r="E19" s="29">
        <f t="shared" si="6"/>
        <v>43.615955444885408</v>
      </c>
      <c r="F19" s="30">
        <v>24572265.27</v>
      </c>
      <c r="G19" s="28">
        <f t="shared" si="4"/>
        <v>112.59239598517958</v>
      </c>
      <c r="H19" s="31">
        <v>21824089.5</v>
      </c>
      <c r="I19" s="29">
        <f t="shared" si="7"/>
        <v>19383271.231631558</v>
      </c>
      <c r="J19" s="27">
        <v>27828192.210000001</v>
      </c>
      <c r="K19" s="28">
        <f t="shared" si="5"/>
        <v>127.5113548723304</v>
      </c>
    </row>
    <row r="20" spans="1:11" ht="42.75" hidden="1" customHeight="1">
      <c r="A20" s="8" t="s">
        <v>27</v>
      </c>
      <c r="B20" s="9" t="s">
        <v>28</v>
      </c>
      <c r="C20" s="13">
        <v>5671088448.1899996</v>
      </c>
      <c r="D20" s="31">
        <v>2770671897.4299998</v>
      </c>
      <c r="E20" s="29">
        <f t="shared" si="6"/>
        <v>48.856086847213518</v>
      </c>
      <c r="F20" s="30">
        <v>2979995275.0100002</v>
      </c>
      <c r="G20" s="28">
        <f t="shared" si="4"/>
        <v>107.55496808460659</v>
      </c>
      <c r="H20" s="31">
        <v>2770671897.4299998</v>
      </c>
      <c r="I20" s="29">
        <f t="shared" si="7"/>
        <v>2576051991.6202197</v>
      </c>
      <c r="J20" s="27">
        <v>2500000</v>
      </c>
      <c r="K20" s="28">
        <f t="shared" si="5"/>
        <v>9.0230820990350111E-2</v>
      </c>
    </row>
    <row r="21" spans="1:11" ht="13.5" hidden="1" customHeight="1">
      <c r="A21" s="8" t="s">
        <v>29</v>
      </c>
      <c r="B21" s="9" t="s">
        <v>30</v>
      </c>
      <c r="C21" s="13">
        <v>1345048755.3599999</v>
      </c>
      <c r="D21" s="31">
        <v>597866817.66999996</v>
      </c>
      <c r="E21" s="29">
        <f t="shared" si="6"/>
        <v>44.449453247513098</v>
      </c>
      <c r="F21" s="30">
        <v>614888680.33000004</v>
      </c>
      <c r="G21" s="28">
        <f t="shared" si="4"/>
        <v>102.84709941360141</v>
      </c>
      <c r="H21" s="31">
        <v>597866817.66999996</v>
      </c>
      <c r="I21" s="29">
        <f t="shared" si="7"/>
        <v>581316168.44697595</v>
      </c>
      <c r="J21" s="27">
        <v>631578.94999999995</v>
      </c>
      <c r="K21" s="28">
        <f t="shared" si="5"/>
        <v>0.10563873614217001</v>
      </c>
    </row>
    <row r="22" spans="1:11" ht="37.5" hidden="1" customHeight="1">
      <c r="A22" s="8" t="s">
        <v>31</v>
      </c>
      <c r="B22" s="9" t="s">
        <v>32</v>
      </c>
      <c r="C22" s="13">
        <v>5333539</v>
      </c>
      <c r="D22" s="31">
        <v>76000</v>
      </c>
      <c r="E22" s="29">
        <f t="shared" si="6"/>
        <v>1.4249450505564878</v>
      </c>
      <c r="F22" s="30">
        <v>118000</v>
      </c>
      <c r="G22" s="28">
        <f t="shared" si="4"/>
        <v>155.26315789473685</v>
      </c>
      <c r="H22" s="31">
        <v>76000</v>
      </c>
      <c r="I22" s="29">
        <f t="shared" si="7"/>
        <v>48949.152542372874</v>
      </c>
      <c r="J22" s="27">
        <v>27828192.210000001</v>
      </c>
      <c r="K22" s="28">
        <f t="shared" si="5"/>
        <v>36616.042381578947</v>
      </c>
    </row>
    <row r="23" spans="1:11" ht="38.25" hidden="1" customHeight="1">
      <c r="A23" s="8" t="s">
        <v>33</v>
      </c>
      <c r="B23" s="9" t="s">
        <v>34</v>
      </c>
      <c r="C23" s="13">
        <v>6598170.4900000002</v>
      </c>
      <c r="D23" s="31">
        <v>498767.57</v>
      </c>
      <c r="E23" s="29">
        <f t="shared" si="6"/>
        <v>7.5591797871230808</v>
      </c>
      <c r="F23" s="30">
        <v>17203355.84</v>
      </c>
      <c r="G23" s="28">
        <f t="shared" si="4"/>
        <v>3449.1728963051869</v>
      </c>
      <c r="H23" s="31">
        <v>498767.57</v>
      </c>
      <c r="I23" s="29">
        <f t="shared" si="7"/>
        <v>14460.49777714212</v>
      </c>
      <c r="J23" s="27">
        <v>2500000</v>
      </c>
      <c r="K23" s="28">
        <f t="shared" si="5"/>
        <v>501.23547527358284</v>
      </c>
    </row>
    <row r="24" spans="1:11" ht="36" hidden="1" customHeight="1">
      <c r="A24" s="10" t="s">
        <v>35</v>
      </c>
      <c r="B24" s="11" t="s">
        <v>36</v>
      </c>
      <c r="C24" s="15">
        <v>83453037.25</v>
      </c>
      <c r="D24" s="32">
        <v>55434636.729999997</v>
      </c>
      <c r="E24" s="29">
        <f t="shared" si="6"/>
        <v>66.426146437228681</v>
      </c>
      <c r="F24" s="30">
        <v>44470715.770000003</v>
      </c>
      <c r="G24" s="28">
        <f t="shared" si="4"/>
        <v>80.221894456707858</v>
      </c>
      <c r="H24" s="32">
        <v>55434636.729999997</v>
      </c>
      <c r="I24" s="29">
        <f t="shared" si="7"/>
        <v>69101630.054268509</v>
      </c>
      <c r="J24" s="27">
        <v>631578.94999999995</v>
      </c>
      <c r="K24" s="28">
        <f t="shared" si="5"/>
        <v>1.139321888364073</v>
      </c>
    </row>
    <row r="25" spans="1:11" ht="27.75" customHeight="1">
      <c r="A25" s="8" t="s">
        <v>42</v>
      </c>
      <c r="B25" s="9" t="s">
        <v>4</v>
      </c>
      <c r="C25" s="13">
        <v>2400000</v>
      </c>
      <c r="D25" s="40">
        <v>24784211.039999999</v>
      </c>
      <c r="E25" s="29">
        <f t="shared" ref="E25:E27" si="8">D25/C25*100-100</f>
        <v>932.67545999999993</v>
      </c>
      <c r="F25" s="27">
        <v>5283835.9000000004</v>
      </c>
      <c r="G25" s="28">
        <f t="shared" si="4"/>
        <v>21.319362926147843</v>
      </c>
      <c r="H25" s="27">
        <v>27828192.210000001</v>
      </c>
      <c r="I25" s="29">
        <f t="shared" ref="I25:I27" si="9">H25/G25*100-100</f>
        <v>130530030.31580408</v>
      </c>
      <c r="J25" s="27">
        <v>1610184.36</v>
      </c>
      <c r="K25" s="28">
        <f t="shared" si="5"/>
        <v>5.7861622769063086</v>
      </c>
    </row>
    <row r="26" spans="1:11" ht="60.75" customHeight="1">
      <c r="A26" s="8" t="s">
        <v>44</v>
      </c>
      <c r="B26" s="9" t="s">
        <v>6</v>
      </c>
      <c r="C26" s="13">
        <v>2400000</v>
      </c>
      <c r="D26" s="31">
        <v>3642517.4</v>
      </c>
      <c r="E26" s="29">
        <f t="shared" si="8"/>
        <v>51.771558333333331</v>
      </c>
      <c r="F26" s="30">
        <v>0</v>
      </c>
      <c r="G26" s="28">
        <f t="shared" si="4"/>
        <v>0</v>
      </c>
      <c r="H26" s="27">
        <v>2500000</v>
      </c>
      <c r="I26" s="29" t="e">
        <f t="shared" si="9"/>
        <v>#DIV/0!</v>
      </c>
      <c r="J26" s="27">
        <v>0</v>
      </c>
      <c r="K26" s="28">
        <f t="shared" si="5"/>
        <v>0</v>
      </c>
    </row>
    <row r="27" spans="1:11" ht="33" customHeight="1">
      <c r="A27" s="8" t="s">
        <v>45</v>
      </c>
      <c r="B27" s="9" t="s">
        <v>10</v>
      </c>
      <c r="C27" s="13">
        <v>2400000</v>
      </c>
      <c r="D27" s="27">
        <v>300000</v>
      </c>
      <c r="E27" s="29">
        <f t="shared" si="8"/>
        <v>-87.5</v>
      </c>
      <c r="F27" s="30">
        <v>0</v>
      </c>
      <c r="G27" s="28">
        <f t="shared" ref="G27:G28" si="10">F27/D27*100</f>
        <v>0</v>
      </c>
      <c r="H27" s="27">
        <v>631578.94999999995</v>
      </c>
      <c r="I27" s="29" t="e">
        <f t="shared" si="9"/>
        <v>#DIV/0!</v>
      </c>
      <c r="J27" s="27">
        <v>0</v>
      </c>
      <c r="K27" s="28">
        <f t="shared" si="5"/>
        <v>0</v>
      </c>
    </row>
    <row r="28" spans="1:11" ht="15" customHeight="1">
      <c r="A28" s="36" t="s">
        <v>38</v>
      </c>
      <c r="B28" s="37"/>
      <c r="C28" s="12" t="e">
        <f>#REF!</f>
        <v>#REF!</v>
      </c>
      <c r="D28" s="33">
        <f>D7+D8+D25+D26++D27</f>
        <v>32296267.609999999</v>
      </c>
      <c r="E28" s="33">
        <f t="shared" ref="E28:F28" si="11">E7+E8+E25+E26++E27</f>
        <v>845.67781708333325</v>
      </c>
      <c r="F28" s="33">
        <f t="shared" si="11"/>
        <v>5307375.07</v>
      </c>
      <c r="G28" s="28">
        <f t="shared" si="10"/>
        <v>16.433400707754416</v>
      </c>
      <c r="H28" s="33">
        <f>H7+H8+H25+H26+H27</f>
        <v>32355969.75</v>
      </c>
      <c r="I28" s="33" t="e">
        <f t="shared" ref="I28:J28" si="12">I7+I8+I25+I26+I27</f>
        <v>#DIV/0!</v>
      </c>
      <c r="J28" s="33">
        <f t="shared" si="12"/>
        <v>1634220.9500000002</v>
      </c>
      <c r="K28" s="28">
        <f t="shared" si="5"/>
        <v>5.050755587382759</v>
      </c>
    </row>
    <row r="29" spans="1:11" ht="15" customHeight="1">
      <c r="A29" s="34"/>
      <c r="B29" s="35"/>
      <c r="C29" s="35"/>
      <c r="J29" s="26"/>
      <c r="K29" s="19"/>
    </row>
  </sheetData>
  <mergeCells count="3">
    <mergeCell ref="A29:C29"/>
    <mergeCell ref="A28:B28"/>
    <mergeCell ref="A1:G3"/>
  </mergeCells>
  <pageMargins left="0.78749999999999998" right="0.59027779999999996" top="0.59027779999999996" bottom="0.59027779999999996" header="0.39374999999999999" footer="0.51180550000000002"/>
  <pageSetup paperSize="9" fitToHeight="0" orientation="portrait" blackAndWhite="1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6704D8F3FE1A47649E4B64C21714B4&lt;/Code&gt;&#10;  &lt;ObjectCode&gt;SQUERY_SVOD_ROSP&lt;/ObjectCode&gt;&#10;  &lt;DocName&gt;Сводная бюджетная роспись&lt;/DocName&gt;&#10;  &lt;VariantName&gt;Вариант (новый от 01.09.2016 10:57:40)&lt;/VariantName&gt;&#10;  &lt;VariantLink&gt;289664228&lt;/VariantLink&gt;&#10;  &lt;ReportLink&gt;126924&lt;/ReportLink&gt;&#10;  &lt;Note&gt;01.01.2017 - 30.06.2017&#10;&lt;/Note&gt;&#10;  &lt;SilentMode&gt;false&lt;/SilentMode&gt;&#10;  &lt;DateInfo&gt;&#10;    &lt;string&gt;01.01.2017&lt;/string&gt;&#10;    &lt;string&gt;30.06.2017&lt;/string&gt;&#10;  &lt;/DateInfo&gt;&#10;&lt;/ShortPrimaryServiceReportArguments&gt;"/>
  </Parameters>
</MailMerge>
</file>

<file path=customXml/itemProps1.xml><?xml version="1.0" encoding="utf-8"?>
<ds:datastoreItem xmlns:ds="http://schemas.openxmlformats.org/officeDocument/2006/customXml" ds:itemID="{E47E8CA6-75E0-4386-8C1B-EB6E3BC187E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Алена Сергеевна Елесина</dc:creator>
  <cp:lastModifiedBy>Admin</cp:lastModifiedBy>
  <cp:lastPrinted>2017-07-10T15:26:28Z</cp:lastPrinted>
  <dcterms:created xsi:type="dcterms:W3CDTF">2017-07-03T06:54:47Z</dcterms:created>
  <dcterms:modified xsi:type="dcterms:W3CDTF">2025-10-23T05:43:16Z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Сводная бюджетная роспись</vt:lpwstr>
  </property>
</Properties>
</file>