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K30" i="1"/>
  <c r="K27"/>
  <c r="I27"/>
  <c r="F30"/>
  <c r="E29"/>
  <c r="D28"/>
  <c r="E28" s="1"/>
  <c r="E27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E7"/>
  <c r="K8"/>
  <c r="K9"/>
  <c r="K10"/>
  <c r="K11"/>
  <c r="K12"/>
  <c r="K13"/>
  <c r="K14"/>
  <c r="K15"/>
  <c r="K16"/>
  <c r="K17"/>
  <c r="K18"/>
  <c r="K19"/>
  <c r="K20"/>
  <c r="K21"/>
  <c r="K22"/>
  <c r="K23"/>
  <c r="K24"/>
  <c r="J30"/>
  <c r="H26"/>
  <c r="H30" s="1"/>
  <c r="I28"/>
  <c r="K26" l="1"/>
  <c r="D26"/>
  <c r="I25"/>
  <c r="K25"/>
  <c r="I26"/>
  <c r="I29"/>
  <c r="C30"/>
  <c r="I7"/>
  <c r="I8"/>
  <c r="K6"/>
  <c r="K5"/>
  <c r="E26" l="1"/>
  <c r="E30" s="1"/>
  <c r="D30"/>
  <c r="G30" s="1"/>
  <c r="I30"/>
  <c r="G6"/>
  <c r="I6" s="1"/>
  <c r="I9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<sst xmlns="http://schemas.openxmlformats.org/spreadsheetml/2006/main" count="63" uniqueCount="56">
  <si>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</si>
  <si>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</si>
  <si>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</si>
  <si>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</si>
  <si>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</si>
  <si>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</si>
  <si>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</si>
  <si>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</si>
  <si>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</si>
  <si>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</si>
  <si>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</si>
  <si>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</si>
  <si>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</si>
  <si>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</si>
  <si>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</si>
  <si>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</si>
  <si>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</si>
  <si>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</si>
  <si>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</si>
  <si>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</si>
  <si>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</si>
  <si>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</si>
  <si>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</si>
  <si>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</si>
  <si>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</si>
  <si>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</si>
  <si>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</si>
  <si>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</si>
  <si>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</si>
  <si>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</si>
  <si>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</si>
  <si>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</si>
  <si>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</si>
  <si>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</si>
  <si>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</si>
  <si>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</si>
  <si>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</si>
  <si>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</si>
  <si>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</si>
  <si>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</si>
  <si>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</si>
  <si>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</si>
  <si>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</si>
  <si>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</si>
  <si>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</si>
  <si>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</si>
  <si>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</si>
  <si>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</si>
  <si>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</si>
  <si>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</si>
  <si>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</si>
  <si>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Утверждено на 2 квартал за 2020 год в актуальной редакции</t>
  </si>
  <si>
    <t xml:space="preserve">Исполнено на 2 квартал за 2020 год </t>
  </si>
  <si>
    <t>Утверждено на 2 квартал за 2021 год в актуальной редакции</t>
  </si>
  <si>
    <t xml:space="preserve">Исполнено на 2 квартал за 2021 год </t>
  </si>
  <si>
    <t>Исполнение  бюджета Лежневского городского поселения по расходам в разрезе муниципальных программ программ за 2 квартал 2021 год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</si>
</sst>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26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4" fontId="6" fillId="0" borderId="8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4" fontId="8" fillId="0" borderId="1" xfId="29" applyNumberFormat="1" applyFont="1" applyProtection="1">
      <alignment horizontal="right" vertical="center" shrinkToFit="1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showGridLines="0" tabSelected="1" workbookViewId="0">
      <pane ySplit="4" topLeftCell="A5" activePane="bottomLeft" state="frozen"/>
      <selection pane="bottomLeft" sqref="A1:G3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" customWidth="1"/>
    <col min="9" max="9" width="13.5703125" style="1" hidden="1" customWidth="1"/>
    <col min="10" max="10" width="18.42578125" style="1" customWidth="1"/>
    <col min="11" max="11" width="17.7109375" style="1" customWidth="1"/>
    <col min="12" max="16384" width="9.140625" style="1"/>
  </cols>
  <sheetData>
    <row r="1" spans="1:11" ht="15.75" customHeight="1">
      <c r="A1" s="24" t="s">
        <v>55</v>
      </c>
      <c r="B1" s="24"/>
      <c r="C1" s="24"/>
      <c r="D1" s="24"/>
      <c r="E1" s="24"/>
      <c r="F1" s="24"/>
      <c r="G1" s="24"/>
      <c r="H1" s="1"/>
    </row>
    <row r="2" spans="1:11" ht="15.75" customHeight="1">
      <c r="A2" s="24"/>
      <c r="B2" s="24"/>
      <c r="C2" s="24"/>
      <c r="D2" s="24"/>
      <c r="E2" s="24"/>
      <c r="F2" s="24"/>
      <c r="G2" s="24"/>
      <c r="H2" s="1"/>
    </row>
    <row r="3" spans="1:11" ht="12" customHeight="1">
      <c r="A3" s="25"/>
      <c r="B3" s="25"/>
      <c r="C3" s="25"/>
      <c r="D3" s="25"/>
      <c r="E3" s="25"/>
      <c r="F3" s="25"/>
      <c r="G3" s="25"/>
      <c r="H3" s="1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51</v>
      </c>
      <c r="E4" s="7" t="s">
        <v>41</v>
      </c>
      <c r="F4" s="6" t="s">
        <v>52</v>
      </c>
      <c r="G4" s="4" t="s">
        <v>43</v>
      </c>
      <c r="H4" s="6" t="s">
        <v>53</v>
      </c>
      <c r="I4" s="7" t="s">
        <v>41</v>
      </c>
      <c r="J4" s="6" t="s">
        <v>54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8">
        <f>D5/C5*100</f>
        <v>47.363173128832599</v>
      </c>
      <c r="F5" s="14">
        <v>2764275873.6300001</v>
      </c>
      <c r="G5" s="18">
        <f>D5/F5*100</f>
        <v>96.507770952931978</v>
      </c>
      <c r="H5" s="16">
        <v>2667741028.6300001</v>
      </c>
      <c r="I5" s="18">
        <f>H5/G5*100</f>
        <v>2764275873.6300001</v>
      </c>
      <c r="J5" s="14">
        <v>2764275873.6300001</v>
      </c>
      <c r="K5" s="18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8">
        <f t="shared" ref="E6" si="0">D6/C6*100</f>
        <v>54.366147161311076</v>
      </c>
      <c r="F6" s="14">
        <v>3289378830.8000002</v>
      </c>
      <c r="G6" s="18">
        <f t="shared" ref="G6" si="1">D6/F6*100</f>
        <v>101.52069965677484</v>
      </c>
      <c r="H6" s="16">
        <v>3339400403.3899999</v>
      </c>
      <c r="I6" s="18">
        <f t="shared" ref="I6" si="2">H6/G6*100</f>
        <v>3289378830.8000002</v>
      </c>
      <c r="J6" s="14">
        <v>3289378830.8000002</v>
      </c>
      <c r="K6" s="18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16">
        <v>4859575</v>
      </c>
      <c r="E7" s="18">
        <f>D7/C7*100-100</f>
        <v>102.48229166666664</v>
      </c>
      <c r="F7" s="14">
        <v>0</v>
      </c>
      <c r="G7" s="18">
        <v>0</v>
      </c>
      <c r="H7" s="16">
        <v>0</v>
      </c>
      <c r="I7" s="18" t="e">
        <f>H7/G7*100-100</f>
        <v>#DIV/0!</v>
      </c>
      <c r="J7" s="14">
        <v>0</v>
      </c>
      <c r="K7" s="18">
        <v>0</v>
      </c>
    </row>
    <row r="8" spans="1:11" ht="60.75" customHeight="1">
      <c r="A8" s="8" t="s">
        <v>50</v>
      </c>
      <c r="B8" s="9" t="s">
        <v>3</v>
      </c>
      <c r="C8" s="13">
        <v>2400000</v>
      </c>
      <c r="D8" s="16">
        <v>4300000</v>
      </c>
      <c r="E8" s="18">
        <f>D8/C8*100-100</f>
        <v>79.166666666666686</v>
      </c>
      <c r="F8" s="14">
        <v>895112.02</v>
      </c>
      <c r="G8" s="18">
        <f t="shared" ref="G8:G24" si="4">F8/D8*100</f>
        <v>20.816558604651163</v>
      </c>
      <c r="H8" s="16">
        <v>7231000</v>
      </c>
      <c r="I8" s="18">
        <f>H8/G8*100-100</f>
        <v>34736669.594491646</v>
      </c>
      <c r="J8" s="14">
        <v>116489.60000000001</v>
      </c>
      <c r="K8" s="18">
        <f t="shared" ref="K8:K24" si="5">J8/H8*100</f>
        <v>1.6109749688839718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16">
        <v>1056342979.72</v>
      </c>
      <c r="E9" s="18">
        <f t="shared" ref="E9:E24" si="6">D9/C9*100</f>
        <v>68.13983984747712</v>
      </c>
      <c r="F9" s="14">
        <v>729566232.83000004</v>
      </c>
      <c r="G9" s="18">
        <f t="shared" si="4"/>
        <v>69.065279633266726</v>
      </c>
      <c r="H9" s="16">
        <v>1056342979.72</v>
      </c>
      <c r="I9" s="18">
        <f t="shared" ref="I9:I24" si="7">H9/G9*100</f>
        <v>1529484837.1412232</v>
      </c>
      <c r="J9" s="14">
        <v>729566232.83000004</v>
      </c>
      <c r="K9" s="18">
        <f t="shared" si="5"/>
        <v>69.065279633266726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16">
        <v>192032348.97</v>
      </c>
      <c r="E10" s="18">
        <f t="shared" si="6"/>
        <v>43.260338918617933</v>
      </c>
      <c r="F10" s="14">
        <v>237310400.00999999</v>
      </c>
      <c r="G10" s="18">
        <f t="shared" si="4"/>
        <v>123.57834567085023</v>
      </c>
      <c r="H10" s="16">
        <v>192032348.97</v>
      </c>
      <c r="I10" s="18">
        <f t="shared" si="7"/>
        <v>155393202.52876371</v>
      </c>
      <c r="J10" s="14">
        <v>237310400.00999999</v>
      </c>
      <c r="K10" s="18">
        <f t="shared" si="5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16">
        <v>269119773.99000001</v>
      </c>
      <c r="E11" s="18">
        <f t="shared" si="6"/>
        <v>45.96331372002301</v>
      </c>
      <c r="F11" s="14">
        <v>216083431.97999999</v>
      </c>
      <c r="G11" s="18">
        <f t="shared" si="4"/>
        <v>80.292662548099955</v>
      </c>
      <c r="H11" s="16">
        <v>269119773.99000001</v>
      </c>
      <c r="I11" s="18">
        <f t="shared" si="7"/>
        <v>335173558.14272773</v>
      </c>
      <c r="J11" s="14">
        <v>216083431.97999999</v>
      </c>
      <c r="K11" s="18">
        <f t="shared" si="5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16">
        <v>102270951.94</v>
      </c>
      <c r="E12" s="18">
        <f t="shared" si="6"/>
        <v>38.71603610112404</v>
      </c>
      <c r="F12" s="14">
        <v>98018240.840000004</v>
      </c>
      <c r="G12" s="18">
        <f t="shared" si="4"/>
        <v>95.841721408347738</v>
      </c>
      <c r="H12" s="16">
        <v>102270951.94</v>
      </c>
      <c r="I12" s="18">
        <f t="shared" si="7"/>
        <v>106708175.1424931</v>
      </c>
      <c r="J12" s="14">
        <v>98018240.840000004</v>
      </c>
      <c r="K12" s="18">
        <f t="shared" si="5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16">
        <v>5038977.71</v>
      </c>
      <c r="E13" s="18">
        <f t="shared" si="6"/>
        <v>27.277540112309019</v>
      </c>
      <c r="F13" s="14">
        <v>4356244.9000000004</v>
      </c>
      <c r="G13" s="18">
        <f t="shared" si="4"/>
        <v>86.450965864661484</v>
      </c>
      <c r="H13" s="16">
        <v>5038977.71</v>
      </c>
      <c r="I13" s="18">
        <f t="shared" si="7"/>
        <v>5828711.8710605176</v>
      </c>
      <c r="J13" s="14">
        <v>4356244.9000000004</v>
      </c>
      <c r="K13" s="18">
        <f t="shared" si="5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16">
        <v>21701454.449999999</v>
      </c>
      <c r="E14" s="18">
        <f t="shared" si="6"/>
        <v>13.76121008478176</v>
      </c>
      <c r="F14" s="14">
        <v>47382648.780000001</v>
      </c>
      <c r="G14" s="18">
        <f t="shared" si="4"/>
        <v>218.33858596514486</v>
      </c>
      <c r="H14" s="16">
        <v>21701454.449999999</v>
      </c>
      <c r="I14" s="18">
        <f t="shared" si="7"/>
        <v>9939358.3383673541</v>
      </c>
      <c r="J14" s="14">
        <v>47382648.780000001</v>
      </c>
      <c r="K14" s="18">
        <f t="shared" si="5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16">
        <v>51323689.189999998</v>
      </c>
      <c r="E15" s="18">
        <f t="shared" si="6"/>
        <v>27.350279038467363</v>
      </c>
      <c r="F15" s="14">
        <v>31532208.18</v>
      </c>
      <c r="G15" s="18">
        <f t="shared" si="4"/>
        <v>61.437922093378653</v>
      </c>
      <c r="H15" s="16">
        <v>51323689.189999998</v>
      </c>
      <c r="I15" s="18">
        <f t="shared" si="7"/>
        <v>83537475.61968945</v>
      </c>
      <c r="J15" s="14">
        <v>31532208.18</v>
      </c>
      <c r="K15" s="18">
        <f t="shared" si="5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16">
        <v>901088015.02999997</v>
      </c>
      <c r="E16" s="18">
        <f t="shared" si="6"/>
        <v>29.131846700407166</v>
      </c>
      <c r="F16" s="14">
        <v>813164327.65999997</v>
      </c>
      <c r="G16" s="18">
        <f t="shared" si="4"/>
        <v>90.242497302877482</v>
      </c>
      <c r="H16" s="16">
        <v>901088015.02999997</v>
      </c>
      <c r="I16" s="18">
        <f t="shared" si="7"/>
        <v>998518482.93350339</v>
      </c>
      <c r="J16" s="14">
        <v>813164327.65999997</v>
      </c>
      <c r="K16" s="18">
        <f t="shared" si="5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16">
        <v>358566254.35000002</v>
      </c>
      <c r="E17" s="18">
        <f t="shared" si="6"/>
        <v>63.199801311962389</v>
      </c>
      <c r="F17" s="14">
        <v>356111632.74000001</v>
      </c>
      <c r="G17" s="18">
        <f t="shared" si="4"/>
        <v>99.315434294158635</v>
      </c>
      <c r="H17" s="16">
        <v>358566254.35000002</v>
      </c>
      <c r="I17" s="18">
        <f t="shared" si="7"/>
        <v>361037795.28162378</v>
      </c>
      <c r="J17" s="14">
        <v>356111632.74000001</v>
      </c>
      <c r="K17" s="18">
        <f t="shared" si="5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16">
        <v>94263998.510000005</v>
      </c>
      <c r="E18" s="18">
        <f t="shared" si="6"/>
        <v>47.09639369140713</v>
      </c>
      <c r="F18" s="14">
        <v>87995415.870000005</v>
      </c>
      <c r="G18" s="18">
        <f t="shared" si="4"/>
        <v>93.349971633831132</v>
      </c>
      <c r="H18" s="16">
        <v>94263998.510000005</v>
      </c>
      <c r="I18" s="18">
        <f t="shared" si="7"/>
        <v>100979139.96134265</v>
      </c>
      <c r="J18" s="14">
        <v>87995415.870000005</v>
      </c>
      <c r="K18" s="18">
        <f t="shared" si="5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16">
        <v>21824089.5</v>
      </c>
      <c r="E19" s="18">
        <f t="shared" si="6"/>
        <v>43.615955444885408</v>
      </c>
      <c r="F19" s="14">
        <v>24572265.27</v>
      </c>
      <c r="G19" s="18">
        <f t="shared" si="4"/>
        <v>112.59239598517958</v>
      </c>
      <c r="H19" s="16">
        <v>21824089.5</v>
      </c>
      <c r="I19" s="18">
        <f t="shared" si="7"/>
        <v>19383271.231631558</v>
      </c>
      <c r="J19" s="14">
        <v>24572265.27</v>
      </c>
      <c r="K19" s="18">
        <f t="shared" si="5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16">
        <v>2770671897.4299998</v>
      </c>
      <c r="E20" s="18">
        <f t="shared" si="6"/>
        <v>48.856086847213518</v>
      </c>
      <c r="F20" s="14">
        <v>2979995275.0100002</v>
      </c>
      <c r="G20" s="18">
        <f t="shared" si="4"/>
        <v>107.55496808460659</v>
      </c>
      <c r="H20" s="16">
        <v>2770671897.4299998</v>
      </c>
      <c r="I20" s="18">
        <f t="shared" si="7"/>
        <v>2576051991.6202197</v>
      </c>
      <c r="J20" s="14">
        <v>2979995275.0100002</v>
      </c>
      <c r="K20" s="18">
        <f t="shared" si="5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16">
        <v>597866817.66999996</v>
      </c>
      <c r="E21" s="18">
        <f t="shared" si="6"/>
        <v>44.449453247513098</v>
      </c>
      <c r="F21" s="14">
        <v>614888680.33000004</v>
      </c>
      <c r="G21" s="18">
        <f t="shared" si="4"/>
        <v>102.84709941360141</v>
      </c>
      <c r="H21" s="16">
        <v>597866817.66999996</v>
      </c>
      <c r="I21" s="18">
        <f t="shared" si="7"/>
        <v>581316168.44697595</v>
      </c>
      <c r="J21" s="14">
        <v>614888680.33000004</v>
      </c>
      <c r="K21" s="18">
        <f t="shared" si="5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16">
        <v>76000</v>
      </c>
      <c r="E22" s="18">
        <f t="shared" si="6"/>
        <v>1.4249450505564878</v>
      </c>
      <c r="F22" s="14">
        <v>118000</v>
      </c>
      <c r="G22" s="18">
        <f t="shared" si="4"/>
        <v>155.26315789473685</v>
      </c>
      <c r="H22" s="16">
        <v>76000</v>
      </c>
      <c r="I22" s="18">
        <f t="shared" si="7"/>
        <v>48949.152542372874</v>
      </c>
      <c r="J22" s="14">
        <v>118000</v>
      </c>
      <c r="K22" s="18">
        <f t="shared" si="5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16">
        <v>498767.57</v>
      </c>
      <c r="E23" s="18">
        <f t="shared" si="6"/>
        <v>7.5591797871230808</v>
      </c>
      <c r="F23" s="14">
        <v>17203355.84</v>
      </c>
      <c r="G23" s="18">
        <f t="shared" si="4"/>
        <v>3449.1728963051869</v>
      </c>
      <c r="H23" s="16">
        <v>498767.57</v>
      </c>
      <c r="I23" s="18">
        <f t="shared" si="7"/>
        <v>14460.49777714212</v>
      </c>
      <c r="J23" s="14">
        <v>17203355.84</v>
      </c>
      <c r="K23" s="18">
        <f t="shared" si="5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17">
        <v>55434636.729999997</v>
      </c>
      <c r="E24" s="18">
        <f t="shared" si="6"/>
        <v>66.426146437228681</v>
      </c>
      <c r="F24" s="14">
        <v>44470715.770000003</v>
      </c>
      <c r="G24" s="18">
        <f t="shared" si="4"/>
        <v>80.221894456707858</v>
      </c>
      <c r="H24" s="17">
        <v>55434636.729999997</v>
      </c>
      <c r="I24" s="18">
        <f t="shared" si="7"/>
        <v>69101630.054268509</v>
      </c>
      <c r="J24" s="14">
        <v>44470715.770000003</v>
      </c>
      <c r="K24" s="18">
        <f t="shared" si="5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16">
        <v>13019544.35</v>
      </c>
      <c r="E25" s="18">
        <f>D25/C25*100-100</f>
        <v>442.48101458333326</v>
      </c>
      <c r="F25" s="19">
        <v>3288592.05</v>
      </c>
      <c r="G25" s="18">
        <f>F25/D25*100</f>
        <v>25.258887420280573</v>
      </c>
      <c r="H25" s="16">
        <v>16206782.449999999</v>
      </c>
      <c r="I25" s="18">
        <f>H25/G25*100-100</f>
        <v>64162593.234807476</v>
      </c>
      <c r="J25" s="19">
        <v>3638928.06</v>
      </c>
      <c r="K25" s="18">
        <f>J25/H25*100</f>
        <v>22.453118447332525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16">
        <f>D27+D28</f>
        <v>2344291.1900000004</v>
      </c>
      <c r="E26" s="18">
        <f>D26/C26*100-100</f>
        <v>-2.3212004166666418</v>
      </c>
      <c r="F26" s="14">
        <v>0</v>
      </c>
      <c r="G26" s="18">
        <v>0</v>
      </c>
      <c r="H26" s="16">
        <f>H27+H28</f>
        <v>2801819</v>
      </c>
      <c r="I26" s="18" t="e">
        <f>H26/G26*100-100</f>
        <v>#DIV/0!</v>
      </c>
      <c r="J26" s="14">
        <v>0</v>
      </c>
      <c r="K26" s="18">
        <f t="shared" ref="K26:K27" si="8">J26/H26*100</f>
        <v>0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16">
        <v>565000</v>
      </c>
      <c r="E27" s="18">
        <f>D27/C27*100-100</f>
        <v>-76.458333333333329</v>
      </c>
      <c r="F27" s="14">
        <v>0</v>
      </c>
      <c r="G27" s="18">
        <v>0</v>
      </c>
      <c r="H27" s="16">
        <v>648000</v>
      </c>
      <c r="I27" s="18" t="e">
        <f>H27/G27*100-100</f>
        <v>#DIV/0!</v>
      </c>
      <c r="J27" s="14">
        <v>644712.43999999994</v>
      </c>
      <c r="K27" s="18">
        <f t="shared" si="8"/>
        <v>99.492660493827159</v>
      </c>
    </row>
    <row r="28" spans="1:11" ht="33" customHeight="1">
      <c r="A28" s="8" t="s">
        <v>48</v>
      </c>
      <c r="B28" s="9" t="s">
        <v>47</v>
      </c>
      <c r="C28" s="13">
        <v>2400000</v>
      </c>
      <c r="D28" s="16">
        <f>302918.59+1476372.6</f>
        <v>1779291.1900000002</v>
      </c>
      <c r="E28" s="18">
        <f>D28/C28*100-100</f>
        <v>-25.862867083333327</v>
      </c>
      <c r="F28" s="14">
        <v>0</v>
      </c>
      <c r="G28" s="18">
        <v>0</v>
      </c>
      <c r="H28" s="16">
        <v>2153819</v>
      </c>
      <c r="I28" s="18" t="e">
        <f>H28/G28*100-100</f>
        <v>#DIV/0!</v>
      </c>
      <c r="J28" s="14">
        <v>0</v>
      </c>
      <c r="K28" s="18">
        <v>0</v>
      </c>
    </row>
    <row r="29" spans="1:11" ht="33" customHeight="1">
      <c r="A29" s="8" t="s">
        <v>45</v>
      </c>
      <c r="B29" s="9" t="s">
        <v>10</v>
      </c>
      <c r="C29" s="13">
        <v>2400000</v>
      </c>
      <c r="D29" s="16">
        <v>500000</v>
      </c>
      <c r="E29" s="18">
        <f>D29/C29*100-100</f>
        <v>-79.166666666666657</v>
      </c>
      <c r="F29" s="14">
        <v>0</v>
      </c>
      <c r="G29" s="18">
        <v>0</v>
      </c>
      <c r="H29" s="16">
        <v>968421.05</v>
      </c>
      <c r="I29" s="18" t="e">
        <f>H29/G29*100-100</f>
        <v>#DIV/0!</v>
      </c>
      <c r="J29" s="14">
        <v>0</v>
      </c>
      <c r="K29" s="18">
        <v>0</v>
      </c>
    </row>
    <row r="30" spans="1:11" ht="15" customHeight="1">
      <c r="A30" s="22" t="s">
        <v>38</v>
      </c>
      <c r="B30" s="23"/>
      <c r="C30" s="12" t="e">
        <f>#REF!</f>
        <v>#REF!</v>
      </c>
      <c r="D30" s="12">
        <f>D7+D8+D25+D26+D27+D28+D29</f>
        <v>27367701.730000004</v>
      </c>
      <c r="E30" s="12">
        <f t="shared" ref="E30:F30" si="9">E7+E8+E25+E26+E27+E28+E29</f>
        <v>440.32090541666662</v>
      </c>
      <c r="F30" s="12">
        <f t="shared" si="9"/>
        <v>4183704.07</v>
      </c>
      <c r="G30" s="12">
        <f>F30/D30*100</f>
        <v>15.28701281267581</v>
      </c>
      <c r="H30" s="12">
        <f>H7+H8+H25+H26+H27+H28+H29</f>
        <v>30009841.5</v>
      </c>
      <c r="I30" s="12" t="e">
        <f t="shared" ref="I30:J30" si="10">I7+I8+I25+I26+I27+I28+I29</f>
        <v>#DIV/0!</v>
      </c>
      <c r="J30" s="12">
        <f t="shared" si="10"/>
        <v>4400130.0999999996</v>
      </c>
      <c r="K30" s="12">
        <f>J30/H30*100</f>
        <v>14.662290368977789</v>
      </c>
    </row>
    <row r="31" spans="1:11" ht="15" customHeight="1">
      <c r="A31" s="20"/>
      <c r="B31" s="21"/>
      <c r="C31" s="21"/>
    </row>
  </sheetData>
  <mergeCells count="3">
    <mergeCell ref="A31:C31"/>
    <mergeCell ref="A30:B30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2021-10-22T08:07:43Z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